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770" windowWidth="15360" windowHeight="8745" activeTab="0"/>
  </bookViews>
  <sheets>
    <sheet name="Time&amp;Attend Template" sheetId="1" r:id="rId1"/>
    <sheet name="Sheet2" sheetId="2" r:id="rId2"/>
  </sheets>
  <definedNames>
    <definedName name="_xlnm.Print_Area" localSheetId="0">'Time&amp;Attend Template'!$A$1:$AK$50</definedName>
  </definedNames>
  <calcPr fullCalcOnLoad="1"/>
</workbook>
</file>

<file path=xl/sharedStrings.xml><?xml version="1.0" encoding="utf-8"?>
<sst xmlns="http://schemas.openxmlformats.org/spreadsheetml/2006/main" count="116" uniqueCount="72">
  <si>
    <t>Name:</t>
  </si>
  <si>
    <t xml:space="preserve"> </t>
  </si>
  <si>
    <t>Home Department:</t>
  </si>
  <si>
    <t>Full Time Equivalency:</t>
  </si>
  <si>
    <t>Seniority Date:</t>
  </si>
  <si>
    <t>E = Earned</t>
  </si>
  <si>
    <t>T = Taken</t>
  </si>
  <si>
    <t>B = Balance</t>
  </si>
  <si>
    <t>Benefit</t>
  </si>
  <si>
    <t>Approvals</t>
  </si>
  <si>
    <t>Time</t>
  </si>
  <si>
    <t>Employee</t>
  </si>
  <si>
    <t>Supervisor</t>
  </si>
  <si>
    <t>E</t>
  </si>
  <si>
    <t>JAN</t>
  </si>
  <si>
    <t>T</t>
  </si>
  <si>
    <t>B</t>
  </si>
  <si>
    <t>FEB</t>
  </si>
  <si>
    <t>MAR</t>
  </si>
  <si>
    <t>APR</t>
  </si>
  <si>
    <t xml:space="preserve">  </t>
  </si>
  <si>
    <t>MAY</t>
  </si>
  <si>
    <t>JUN</t>
  </si>
  <si>
    <t>JUL</t>
  </si>
  <si>
    <t>AUG</t>
  </si>
  <si>
    <t>SEP</t>
  </si>
  <si>
    <t>OCT</t>
  </si>
  <si>
    <t>NOV</t>
  </si>
  <si>
    <t>DEC</t>
  </si>
  <si>
    <t>CARRY OVER:</t>
  </si>
  <si>
    <t>P – Benefit Time</t>
  </si>
  <si>
    <t>B – Bereavement Leave</t>
  </si>
  <si>
    <t>X – Leave W/O Pay</t>
  </si>
  <si>
    <t>L – Standard Leave</t>
  </si>
  <si>
    <t>W – Worker's Comp</t>
  </si>
  <si>
    <t>H – Holiday</t>
  </si>
  <si>
    <t>M – Military Leave</t>
  </si>
  <si>
    <t>J – Jury Duty</t>
  </si>
  <si>
    <t>R – Recess</t>
  </si>
  <si>
    <t>benefit calculations</t>
  </si>
  <si>
    <t xml:space="preserve"> times FTE for monthly calculations</t>
  </si>
  <si>
    <t xml:space="preserve"> =&gt;10 years 2.17 days per month</t>
  </si>
  <si>
    <t>1 - 10 years 1.75 days per month</t>
  </si>
  <si>
    <t xml:space="preserve"> benefit days at full time</t>
  </si>
  <si>
    <t>(DD-MMM)</t>
  </si>
  <si>
    <t>Seniority Year:</t>
  </si>
  <si>
    <t>DAYS EARNED PER MONTH:</t>
  </si>
  <si>
    <t>(YYYY)</t>
  </si>
  <si>
    <t>Current Year: YYYY</t>
  </si>
  <si>
    <t>Months Per Year Worked:</t>
  </si>
  <si>
    <t>(Must complete shaded boxes)</t>
  </si>
  <si>
    <t>Fulltime =  1.00 ; Half-time =  0.50 , etc.</t>
  </si>
  <si>
    <t>Soc. Sec. #</t>
  </si>
  <si>
    <t>Position #</t>
  </si>
  <si>
    <t>Starting at:</t>
  </si>
  <si>
    <t>Ending at:</t>
  </si>
  <si>
    <t>Days Worked:</t>
  </si>
  <si>
    <t>Sat</t>
  </si>
  <si>
    <t>AM</t>
  </si>
  <si>
    <t>PM</t>
  </si>
  <si>
    <t>(Place an "x" in boxes)</t>
  </si>
  <si>
    <t>Su</t>
  </si>
  <si>
    <t>Mo</t>
  </si>
  <si>
    <t>Tu</t>
  </si>
  <si>
    <t>W</t>
  </si>
  <si>
    <t>Th</t>
  </si>
  <si>
    <t>Fr</t>
  </si>
  <si>
    <t>Reg. Hours:</t>
  </si>
  <si>
    <t>CARRIED OVER FROM LAST YEAR:</t>
  </si>
  <si>
    <t>Professional, Executive &amp; Administrative Record of Leave (PEARL)</t>
  </si>
  <si>
    <t xml:space="preserve"> anniversary month</t>
  </si>
  <si>
    <t xml:space="preserve"> max hours carry forward at anniversary</t>
  </si>
</sst>
</file>

<file path=xl/styles.xml><?xml version="1.0" encoding="utf-8"?>
<styleSheet xmlns="http://schemas.openxmlformats.org/spreadsheetml/2006/main">
  <numFmts count="16">
    <numFmt numFmtId="5" formatCode="&quot;SR.&quot;\ #,##0_-;&quot;SR.&quot;\ #,##0\-"/>
    <numFmt numFmtId="6" formatCode="&quot;SR.&quot;\ #,##0_-;[Red]&quot;SR.&quot;\ #,##0\-"/>
    <numFmt numFmtId="7" formatCode="&quot;SR.&quot;\ #,##0.00_-;&quot;SR.&quot;\ #,##0.00\-"/>
    <numFmt numFmtId="8" formatCode="&quot;SR.&quot;\ #,##0.00_-;[Red]&quot;SR.&quot;\ #,##0.00\-"/>
    <numFmt numFmtId="42" formatCode="_-&quot;SR.&quot;\ * #,##0_-;_-&quot;SR.&quot;\ * #,##0\-;_-&quot;SR.&quot;\ * &quot;-&quot;_-;_-@_-"/>
    <numFmt numFmtId="41" formatCode="_-* #,##0_-;_-* #,##0\-;_-* &quot;-&quot;_-;_-@_-"/>
    <numFmt numFmtId="44" formatCode="_-&quot;SR.&quot;\ * #,##0.00_-;_-&quot;SR.&quot;\ * #,##0.00\-;_-&quot;SR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sz val="9"/>
      <name val="Geneva"/>
      <family val="0"/>
    </font>
    <font>
      <sz val="7"/>
      <name val="Geneva"/>
      <family val="0"/>
    </font>
    <font>
      <b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u val="single"/>
      <sz val="10"/>
      <name val="Geneva"/>
      <family val="0"/>
    </font>
    <font>
      <b/>
      <sz val="10"/>
      <color indexed="8"/>
      <name val="Geneva"/>
      <family val="0"/>
    </font>
    <font>
      <sz val="8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6" fillId="0" borderId="8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9" xfId="0" applyBorder="1" applyAlignment="1">
      <alignment/>
    </xf>
    <xf numFmtId="0" fontId="1" fillId="0" borderId="0" xfId="0" applyFont="1" applyAlignment="1">
      <alignment horizontal="center"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2" fontId="6" fillId="0" borderId="0" xfId="0" applyNumberFormat="1" applyFont="1" applyAlignment="1">
      <alignment/>
    </xf>
    <xf numFmtId="0" fontId="11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2" fontId="0" fillId="2" borderId="0" xfId="0" applyNumberFormat="1" applyFill="1" applyAlignment="1" applyProtection="1">
      <alignment horizontal="center"/>
      <protection/>
    </xf>
    <xf numFmtId="0" fontId="1" fillId="2" borderId="0" xfId="0" applyFont="1" applyFill="1" applyBorder="1" applyAlignment="1" applyProtection="1">
      <alignment/>
      <protection/>
    </xf>
    <xf numFmtId="10" fontId="12" fillId="2" borderId="10" xfId="21" applyNumberFormat="1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2" fontId="8" fillId="0" borderId="12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Fill="1" applyAlignment="1">
      <alignment horizontal="center"/>
    </xf>
    <xf numFmtId="2" fontId="6" fillId="0" borderId="14" xfId="0" applyNumberFormat="1" applyFont="1" applyBorder="1" applyAlignment="1">
      <alignment horizontal="right"/>
    </xf>
    <xf numFmtId="0" fontId="1" fillId="3" borderId="0" xfId="0" applyFont="1" applyFill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4" borderId="6" xfId="0" applyFont="1" applyFill="1" applyBorder="1" applyAlignment="1" applyProtection="1">
      <alignment horizontal="center"/>
      <protection locked="0"/>
    </xf>
    <xf numFmtId="0" fontId="6" fillId="4" borderId="7" xfId="0" applyFont="1" applyFill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16" fontId="1" fillId="3" borderId="0" xfId="0" applyNumberFormat="1" applyFont="1" applyFill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2" fontId="1" fillId="0" borderId="4" xfId="0" applyNumberFormat="1" applyFont="1" applyFill="1" applyBorder="1" applyAlignment="1" applyProtection="1">
      <alignment horizontal="center"/>
      <protection/>
    </xf>
    <xf numFmtId="2" fontId="0" fillId="5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8" fillId="0" borderId="8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0" fontId="1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20" fontId="1" fillId="0" borderId="17" xfId="0" applyNumberFormat="1" applyFont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2" fontId="1" fillId="0" borderId="5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2" fontId="1" fillId="3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1"/>
  <sheetViews>
    <sheetView showGridLines="0" tabSelected="1" workbookViewId="0" topLeftCell="A1">
      <selection activeCell="AJ1" sqref="AJ1"/>
    </sheetView>
  </sheetViews>
  <sheetFormatPr defaultColWidth="9.00390625" defaultRowHeight="12.75"/>
  <cols>
    <col min="1" max="1" width="11.00390625" style="0" customWidth="1"/>
    <col min="2" max="32" width="3.00390625" style="0" customWidth="1"/>
    <col min="33" max="33" width="6.625" style="8" customWidth="1"/>
    <col min="34" max="34" width="2.625" style="24" customWidth="1"/>
    <col min="35" max="35" width="8.875" style="0" customWidth="1"/>
    <col min="36" max="36" width="9.375" style="0" customWidth="1"/>
    <col min="37" max="16384" width="11.375" style="0" customWidth="1"/>
  </cols>
  <sheetData>
    <row r="1" spans="2:36" s="2" customFormat="1" ht="18">
      <c r="B1" s="92" t="s">
        <v>69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89">
        <v>2003</v>
      </c>
      <c r="AI1" s="84"/>
      <c r="AJ1" s="1"/>
    </row>
    <row r="2" spans="1:36" s="6" customFormat="1" ht="11.25" customHeight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5"/>
      <c r="AH2" s="38" t="s">
        <v>48</v>
      </c>
      <c r="AI2" s="3"/>
      <c r="AJ2" s="3"/>
    </row>
    <row r="3" spans="1:39" ht="12.75">
      <c r="A3" s="53" t="s">
        <v>0</v>
      </c>
      <c r="B3" s="83"/>
      <c r="C3" s="83"/>
      <c r="D3" s="83"/>
      <c r="E3" s="83"/>
      <c r="F3" s="83"/>
      <c r="G3" s="83"/>
      <c r="H3" s="83"/>
      <c r="I3" s="83"/>
      <c r="J3" s="62"/>
      <c r="K3" s="62"/>
      <c r="L3" s="62"/>
      <c r="M3" s="63" t="s">
        <v>52</v>
      </c>
      <c r="N3" s="90"/>
      <c r="O3" s="91"/>
      <c r="P3" s="91"/>
      <c r="Q3" s="91"/>
      <c r="R3" s="91"/>
      <c r="S3" s="91"/>
      <c r="W3" s="7"/>
      <c r="X3" s="7"/>
      <c r="Y3" s="7"/>
      <c r="Z3" s="7"/>
      <c r="AA3" s="53" t="s">
        <v>49</v>
      </c>
      <c r="AB3" s="90"/>
      <c r="AC3" s="90"/>
      <c r="AD3" s="7"/>
      <c r="AE3" s="7"/>
      <c r="AF3" s="7"/>
      <c r="AH3" s="37"/>
      <c r="AI3" s="53" t="s">
        <v>4</v>
      </c>
      <c r="AJ3" s="76"/>
      <c r="AL3" s="30" t="s">
        <v>39</v>
      </c>
      <c r="AM3" s="31"/>
    </row>
    <row r="4" spans="3:39" ht="12.75">
      <c r="C4" s="53" t="s">
        <v>2</v>
      </c>
      <c r="D4" s="83"/>
      <c r="E4" s="84"/>
      <c r="F4" s="84"/>
      <c r="G4" s="84"/>
      <c r="H4" s="84"/>
      <c r="I4" s="84"/>
      <c r="J4" s="84"/>
      <c r="K4" s="64"/>
      <c r="L4" s="64"/>
      <c r="M4" s="63" t="s">
        <v>53</v>
      </c>
      <c r="N4" s="90"/>
      <c r="O4" s="90"/>
      <c r="P4" s="90"/>
      <c r="Q4" s="65"/>
      <c r="R4" s="65"/>
      <c r="S4" s="65"/>
      <c r="T4" s="65"/>
      <c r="U4" s="65"/>
      <c r="V4" s="65"/>
      <c r="W4" s="65"/>
      <c r="X4" s="65"/>
      <c r="Y4" s="65"/>
      <c r="Z4" s="65"/>
      <c r="AA4" s="66" t="s">
        <v>3</v>
      </c>
      <c r="AB4" s="98"/>
      <c r="AC4" s="98"/>
      <c r="AD4" s="99"/>
      <c r="AF4" s="9"/>
      <c r="AJ4" s="37" t="s">
        <v>44</v>
      </c>
      <c r="AK4" s="24"/>
      <c r="AL4" s="24">
        <f>IF((AH1-AJ5)&gt;9.99,2.17,0)</f>
        <v>2.17</v>
      </c>
      <c r="AM4" s="31" t="s">
        <v>41</v>
      </c>
    </row>
    <row r="5" spans="1:39" ht="12.75">
      <c r="A5" s="65"/>
      <c r="B5" s="65"/>
      <c r="C5" s="65"/>
      <c r="D5" s="65"/>
      <c r="E5" s="65"/>
      <c r="F5" s="65"/>
      <c r="G5" s="65"/>
      <c r="H5" s="62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7" t="s">
        <v>51</v>
      </c>
      <c r="W5" s="65"/>
      <c r="X5" s="65"/>
      <c r="Y5" s="65"/>
      <c r="Z5" s="65"/>
      <c r="AA5" s="65"/>
      <c r="AB5" s="69"/>
      <c r="AC5" s="65"/>
      <c r="AD5" s="65"/>
      <c r="AE5" s="70"/>
      <c r="AF5" s="71"/>
      <c r="AG5" s="63"/>
      <c r="AH5" s="72"/>
      <c r="AI5" s="73" t="s">
        <v>45</v>
      </c>
      <c r="AJ5" s="45"/>
      <c r="AL5" s="32"/>
      <c r="AM5" s="31" t="s">
        <v>42</v>
      </c>
    </row>
    <row r="6" spans="1:39" ht="12.75" customHeight="1" thickBot="1">
      <c r="A6" s="65"/>
      <c r="B6" s="74" t="s">
        <v>54</v>
      </c>
      <c r="C6" s="74"/>
      <c r="D6" s="74"/>
      <c r="E6" s="74"/>
      <c r="F6" s="74"/>
      <c r="G6" s="74" t="s">
        <v>55</v>
      </c>
      <c r="H6" s="74"/>
      <c r="I6" s="74"/>
      <c r="J6" s="65"/>
      <c r="K6" s="65"/>
      <c r="L6" s="65"/>
      <c r="M6" s="75" t="s">
        <v>56</v>
      </c>
      <c r="N6" s="68" t="s">
        <v>61</v>
      </c>
      <c r="O6" s="68" t="s">
        <v>62</v>
      </c>
      <c r="P6" s="68" t="s">
        <v>63</v>
      </c>
      <c r="Q6" s="68" t="s">
        <v>64</v>
      </c>
      <c r="R6" s="68" t="s">
        <v>65</v>
      </c>
      <c r="S6" s="68" t="s">
        <v>66</v>
      </c>
      <c r="T6" s="68" t="s">
        <v>57</v>
      </c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3"/>
      <c r="AH6" s="72"/>
      <c r="AI6" s="65"/>
      <c r="AJ6" s="37" t="s">
        <v>47</v>
      </c>
      <c r="AK6" s="43"/>
      <c r="AL6" s="24">
        <f>IF(AL4&gt;0,AL4,1.75)</f>
        <v>2.17</v>
      </c>
      <c r="AM6" s="33" t="s">
        <v>43</v>
      </c>
    </row>
    <row r="7" spans="2:39" ht="13.5" thickBot="1">
      <c r="B7" s="85"/>
      <c r="C7" s="86"/>
      <c r="D7" s="57" t="s">
        <v>58</v>
      </c>
      <c r="G7" s="86"/>
      <c r="H7" s="86"/>
      <c r="I7" s="57" t="s">
        <v>58</v>
      </c>
      <c r="N7" s="60"/>
      <c r="O7" s="60"/>
      <c r="P7" s="61"/>
      <c r="Q7" s="61"/>
      <c r="R7" s="61"/>
      <c r="S7" s="61"/>
      <c r="T7" s="61"/>
      <c r="AF7" s="13" t="s">
        <v>68</v>
      </c>
      <c r="AG7" s="96"/>
      <c r="AH7" s="97"/>
      <c r="AI7" s="12" t="s">
        <v>5</v>
      </c>
      <c r="AL7" s="34">
        <v>1</v>
      </c>
      <c r="AM7" s="35" t="s">
        <v>40</v>
      </c>
    </row>
    <row r="8" spans="1:35" ht="12.75">
      <c r="A8" s="58" t="s">
        <v>67</v>
      </c>
      <c r="B8" s="87"/>
      <c r="C8" s="87"/>
      <c r="D8" s="57" t="s">
        <v>59</v>
      </c>
      <c r="E8" s="56"/>
      <c r="F8" s="55"/>
      <c r="G8" s="88"/>
      <c r="H8" s="87"/>
      <c r="I8" s="57" t="s">
        <v>59</v>
      </c>
      <c r="N8" s="59" t="s">
        <v>60</v>
      </c>
      <c r="O8" s="4"/>
      <c r="P8" s="4"/>
      <c r="Q8" s="4"/>
      <c r="R8" s="4"/>
      <c r="S8" s="4"/>
      <c r="T8" s="4"/>
      <c r="AF8" s="13" t="s">
        <v>46</v>
      </c>
      <c r="AG8" s="94">
        <f>AL6*AB4</f>
        <v>0</v>
      </c>
      <c r="AH8" s="95"/>
      <c r="AI8" s="12" t="s">
        <v>6</v>
      </c>
    </row>
    <row r="9" spans="1:36" ht="13.5" thickBo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AE9" s="54" t="s">
        <v>50</v>
      </c>
      <c r="AG9" s="44"/>
      <c r="AI9" s="12" t="s">
        <v>7</v>
      </c>
      <c r="AJ9" s="10"/>
    </row>
    <row r="10" spans="33:39" ht="13.5" thickBot="1">
      <c r="AG10" s="14" t="s">
        <v>8</v>
      </c>
      <c r="AH10" s="15"/>
      <c r="AI10" s="16" t="s">
        <v>9</v>
      </c>
      <c r="AJ10" s="17"/>
      <c r="AL10" s="77" t="str">
        <f>TEXT(AJ3,"mmm")</f>
        <v>Jan</v>
      </c>
      <c r="AM10" s="78" t="s">
        <v>70</v>
      </c>
    </row>
    <row r="11" spans="2:39" ht="12.75">
      <c r="B11" s="18">
        <v>1</v>
      </c>
      <c r="C11" s="18">
        <f aca="true" t="shared" si="0" ref="C11:AF11">B11+1</f>
        <v>2</v>
      </c>
      <c r="D11" s="18">
        <f t="shared" si="0"/>
        <v>3</v>
      </c>
      <c r="E11" s="18">
        <f t="shared" si="0"/>
        <v>4</v>
      </c>
      <c r="F11" s="18">
        <f t="shared" si="0"/>
        <v>5</v>
      </c>
      <c r="G11" s="18">
        <f t="shared" si="0"/>
        <v>6</v>
      </c>
      <c r="H11" s="18">
        <f t="shared" si="0"/>
        <v>7</v>
      </c>
      <c r="I11" s="18">
        <f t="shared" si="0"/>
        <v>8</v>
      </c>
      <c r="J11" s="18">
        <f t="shared" si="0"/>
        <v>9</v>
      </c>
      <c r="K11" s="18">
        <f t="shared" si="0"/>
        <v>10</v>
      </c>
      <c r="L11" s="18">
        <f t="shared" si="0"/>
        <v>11</v>
      </c>
      <c r="M11" s="18">
        <f t="shared" si="0"/>
        <v>12</v>
      </c>
      <c r="N11" s="18">
        <f t="shared" si="0"/>
        <v>13</v>
      </c>
      <c r="O11" s="18">
        <f t="shared" si="0"/>
        <v>14</v>
      </c>
      <c r="P11" s="18">
        <f t="shared" si="0"/>
        <v>15</v>
      </c>
      <c r="Q11" s="18">
        <f t="shared" si="0"/>
        <v>16</v>
      </c>
      <c r="R11" s="18">
        <f t="shared" si="0"/>
        <v>17</v>
      </c>
      <c r="S11" s="18">
        <f t="shared" si="0"/>
        <v>18</v>
      </c>
      <c r="T11" s="18">
        <f t="shared" si="0"/>
        <v>19</v>
      </c>
      <c r="U11" s="18">
        <f t="shared" si="0"/>
        <v>20</v>
      </c>
      <c r="V11" s="18">
        <f t="shared" si="0"/>
        <v>21</v>
      </c>
      <c r="W11" s="18">
        <f t="shared" si="0"/>
        <v>22</v>
      </c>
      <c r="X11" s="18">
        <f t="shared" si="0"/>
        <v>23</v>
      </c>
      <c r="Y11" s="18">
        <f t="shared" si="0"/>
        <v>24</v>
      </c>
      <c r="Z11" s="18">
        <f t="shared" si="0"/>
        <v>25</v>
      </c>
      <c r="AA11" s="18">
        <f t="shared" si="0"/>
        <v>26</v>
      </c>
      <c r="AB11" s="18">
        <f t="shared" si="0"/>
        <v>27</v>
      </c>
      <c r="AC11" s="18">
        <f t="shared" si="0"/>
        <v>28</v>
      </c>
      <c r="AD11" s="18">
        <f t="shared" si="0"/>
        <v>29</v>
      </c>
      <c r="AE11" s="18">
        <f t="shared" si="0"/>
        <v>30</v>
      </c>
      <c r="AF11" s="18">
        <f t="shared" si="0"/>
        <v>31</v>
      </c>
      <c r="AG11" s="19" t="s">
        <v>10</v>
      </c>
      <c r="AH11" s="20"/>
      <c r="AI11" s="21" t="s">
        <v>11</v>
      </c>
      <c r="AJ11" s="22" t="s">
        <v>12</v>
      </c>
      <c r="AL11" s="79">
        <f>ROUND(12*AG8,0)</f>
        <v>0</v>
      </c>
      <c r="AM11" s="7" t="s">
        <v>71</v>
      </c>
    </row>
    <row r="12" spans="2:36" ht="12.75"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23">
        <f>AG8</f>
        <v>0</v>
      </c>
      <c r="AH12" s="40" t="s">
        <v>13</v>
      </c>
      <c r="AI12" s="25"/>
      <c r="AJ12" s="25"/>
    </row>
    <row r="13" spans="1:36" ht="12.75">
      <c r="A13" s="26" t="s">
        <v>14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52"/>
      <c r="AH13" s="41" t="s">
        <v>15</v>
      </c>
      <c r="AI13" s="25"/>
      <c r="AJ13" s="25"/>
    </row>
    <row r="14" spans="1:38" ht="12.75">
      <c r="A14" s="26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82">
        <f>IF(AND(A13=AL$10,+AG7+AG12-AG13&gt;AL$11)=TRUE,AL$11,AG7+AG12-AG13)</f>
        <v>0</v>
      </c>
      <c r="AH14" s="42" t="s">
        <v>16</v>
      </c>
      <c r="AI14" s="27"/>
      <c r="AJ14" s="27"/>
      <c r="AL14" s="80">
        <f>IF(AND(A13=AL$10,+AG7+AG12-AG13&gt;AL$11)=TRUE,(AG7+AG12-AG13)-AL$11,"")</f>
      </c>
    </row>
    <row r="15" spans="1:36" ht="12.75">
      <c r="A15" s="2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23">
        <f>AG8</f>
        <v>0</v>
      </c>
      <c r="AH15" s="41" t="s">
        <v>13</v>
      </c>
      <c r="AI15" s="25"/>
      <c r="AJ15" s="25"/>
    </row>
    <row r="16" spans="1:36" ht="12.75">
      <c r="A16" s="26" t="s">
        <v>17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 t="s">
        <v>1</v>
      </c>
      <c r="U16" s="49" t="s">
        <v>1</v>
      </c>
      <c r="V16" s="49" t="s">
        <v>1</v>
      </c>
      <c r="W16" s="49"/>
      <c r="X16" s="49"/>
      <c r="Y16" s="49"/>
      <c r="Z16" s="49"/>
      <c r="AA16" s="49"/>
      <c r="AB16" s="49"/>
      <c r="AC16" s="49"/>
      <c r="AD16" s="49"/>
      <c r="AE16" s="46"/>
      <c r="AF16" s="46"/>
      <c r="AG16" s="52"/>
      <c r="AH16" s="41" t="s">
        <v>15</v>
      </c>
      <c r="AI16" s="25"/>
      <c r="AJ16" s="25"/>
    </row>
    <row r="17" spans="1:38" ht="12.75">
      <c r="A17" s="26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82">
        <f>IF(AND(A16=AL$10,+AG14+AG15-AG16&gt;AL$11)=TRUE,AL$11,AG14+AG15-AG16)</f>
        <v>0</v>
      </c>
      <c r="AH17" s="42" t="s">
        <v>16</v>
      </c>
      <c r="AI17" s="27"/>
      <c r="AJ17" s="27"/>
      <c r="AL17" s="80">
        <f>IF(AND(A16=AL$10,+AG14+AG15-AG16&gt;AL$11)=TRUE,(AG14+AG15-AG16)-AL$11,"")</f>
      </c>
    </row>
    <row r="18" spans="1:36" ht="12.75">
      <c r="A18" s="2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23">
        <f>AG8</f>
        <v>0</v>
      </c>
      <c r="AH18" s="41" t="s">
        <v>13</v>
      </c>
      <c r="AI18" s="25"/>
      <c r="AJ18" s="25"/>
    </row>
    <row r="19" spans="1:36" ht="12.75">
      <c r="A19" s="26" t="s">
        <v>18</v>
      </c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52"/>
      <c r="AH19" s="41" t="s">
        <v>15</v>
      </c>
      <c r="AI19" s="25"/>
      <c r="AJ19" s="25"/>
    </row>
    <row r="20" spans="1:38" ht="12.75">
      <c r="A20" s="26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82">
        <f>IF(AND(A19=AL$10,+AG17+AG18-AG19&gt;AL$11)=TRUE,AL$11,AG17+AG18-AG19)</f>
        <v>0</v>
      </c>
      <c r="AH20" s="42" t="s">
        <v>16</v>
      </c>
      <c r="AI20" s="27"/>
      <c r="AJ20" s="27"/>
      <c r="AL20" s="80">
        <f>IF(AND(A19=AL$10,+AG17+AG18-AG19&gt;AL$11)=TRUE,(AG17+AG18-AG19)-AL$11,"")</f>
      </c>
    </row>
    <row r="21" spans="1:36" ht="12.75">
      <c r="A21" s="2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23">
        <f>AG8</f>
        <v>0</v>
      </c>
      <c r="AH21" s="41" t="s">
        <v>13</v>
      </c>
      <c r="AI21" s="25"/>
      <c r="AJ21" s="25"/>
    </row>
    <row r="22" spans="1:36" ht="12.75">
      <c r="A22" s="26" t="s">
        <v>19</v>
      </c>
      <c r="B22" s="48"/>
      <c r="C22" s="49"/>
      <c r="D22" s="49"/>
      <c r="E22" s="49"/>
      <c r="F22" s="49"/>
      <c r="G22" s="49"/>
      <c r="H22" s="49"/>
      <c r="I22" s="49"/>
      <c r="J22" s="49"/>
      <c r="K22" s="49" t="s">
        <v>1</v>
      </c>
      <c r="L22" s="49" t="s">
        <v>20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6"/>
      <c r="AG22" s="52"/>
      <c r="AH22" s="41" t="s">
        <v>15</v>
      </c>
      <c r="AI22" s="25"/>
      <c r="AJ22" s="25"/>
    </row>
    <row r="23" spans="1:38" ht="12.75">
      <c r="A23" s="26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82">
        <f>IF(AND(A22=AL$10,+AG20+AG21-AG22&gt;AL$11)=TRUE,AL$11,AG20+AG21-AG22)</f>
        <v>0</v>
      </c>
      <c r="AH23" s="42" t="s">
        <v>16</v>
      </c>
      <c r="AI23" s="27"/>
      <c r="AJ23" s="27"/>
      <c r="AL23" s="80">
        <f>IF(AND(A22=AL$10,+AG20+AG21-AG22&gt;AL$11)=TRUE,(AG20+AG21-AG22)-AL$11,"")</f>
      </c>
    </row>
    <row r="24" spans="1:36" ht="12.75">
      <c r="A24" s="2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23">
        <f>AG8</f>
        <v>0</v>
      </c>
      <c r="AH24" s="41" t="s">
        <v>13</v>
      </c>
      <c r="AI24" s="25"/>
      <c r="AJ24" s="25"/>
    </row>
    <row r="25" spans="1:36" ht="12.75">
      <c r="A25" s="26" t="s">
        <v>21</v>
      </c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52"/>
      <c r="AH25" s="41" t="s">
        <v>15</v>
      </c>
      <c r="AI25" s="25"/>
      <c r="AJ25" s="25"/>
    </row>
    <row r="26" spans="1:38" ht="12.75">
      <c r="A26" s="26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82">
        <f>IF(AND(A25=AL$10,+AG23+AG24-AG25&gt;AL$11)=TRUE,AL$11,AG23+AG24-AG25)</f>
        <v>0</v>
      </c>
      <c r="AH26" s="42" t="s">
        <v>16</v>
      </c>
      <c r="AI26" s="27"/>
      <c r="AJ26" s="27"/>
      <c r="AL26" s="80">
        <f>IF(AND(A25=AL$10,+AG23+AG24-AG25&gt;AL$11)=TRUE,(AG23+AG24-AG25)-AL$11,"")</f>
      </c>
    </row>
    <row r="27" spans="1:36" ht="12.75">
      <c r="A27" s="2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23">
        <f>AG8</f>
        <v>0</v>
      </c>
      <c r="AH27" s="41" t="s">
        <v>13</v>
      </c>
      <c r="AI27" s="25"/>
      <c r="AJ27" s="25"/>
    </row>
    <row r="28" spans="1:36" ht="12.75">
      <c r="A28" s="26" t="s">
        <v>22</v>
      </c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6"/>
      <c r="AG28" s="52"/>
      <c r="AH28" s="41" t="s">
        <v>15</v>
      </c>
      <c r="AI28" s="25"/>
      <c r="AJ28" s="25"/>
    </row>
    <row r="29" spans="1:38" ht="12.75">
      <c r="A29" s="26"/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82">
        <f>IF(AND(A28=AL$10,+AG26+AG27-AG28&gt;AL$11)=TRUE,AL$11,AG26+AG27-AG28)</f>
        <v>0</v>
      </c>
      <c r="AH29" s="42" t="s">
        <v>16</v>
      </c>
      <c r="AI29" s="27"/>
      <c r="AJ29" s="27"/>
      <c r="AL29" s="80">
        <f>IF(AND(A28=AL$10,+AG26+AG27-AG28&gt;AL$11)=TRUE,(AG26+AG27-AG28)-AL$11,"")</f>
      </c>
    </row>
    <row r="30" spans="1:36" ht="12.75">
      <c r="A30" s="26"/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23">
        <f>AG8</f>
        <v>0</v>
      </c>
      <c r="AH30" s="41" t="s">
        <v>13</v>
      </c>
      <c r="AI30" s="25"/>
      <c r="AJ30" s="25"/>
    </row>
    <row r="31" spans="1:36" ht="12.75">
      <c r="A31" s="26" t="s">
        <v>23</v>
      </c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 t="s">
        <v>1</v>
      </c>
      <c r="N31" s="49" t="s">
        <v>1</v>
      </c>
      <c r="O31" s="49" t="s">
        <v>1</v>
      </c>
      <c r="P31" s="49" t="s">
        <v>1</v>
      </c>
      <c r="Q31" s="49" t="s">
        <v>1</v>
      </c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52"/>
      <c r="AH31" s="41" t="s">
        <v>15</v>
      </c>
      <c r="AI31" s="25"/>
      <c r="AJ31" s="25"/>
    </row>
    <row r="32" spans="1:38" ht="12.75">
      <c r="A32" s="26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82">
        <f>IF(AND(A31=AL$10,+AG29+AG30-AG31&gt;AL$11)=TRUE,AL$11,AG29+AG30-AG31)</f>
        <v>0</v>
      </c>
      <c r="AH32" s="42" t="s">
        <v>16</v>
      </c>
      <c r="AI32" s="27"/>
      <c r="AJ32" s="27"/>
      <c r="AL32" s="80">
        <f>IF(AND(A31=AL$10,+AG29+AG30-AG31&gt;AL$11)=TRUE,(AG29+AG30-AG31)-AL$11,"")</f>
      </c>
    </row>
    <row r="33" spans="1:36" ht="12.75">
      <c r="A33" s="26"/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23">
        <f>AG8</f>
        <v>0</v>
      </c>
      <c r="AH33" s="41" t="s">
        <v>13</v>
      </c>
      <c r="AI33" s="25"/>
      <c r="AJ33" s="25"/>
    </row>
    <row r="34" spans="1:36" ht="12.75">
      <c r="A34" s="26" t="s">
        <v>24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52"/>
      <c r="AH34" s="41" t="s">
        <v>15</v>
      </c>
      <c r="AI34" s="25"/>
      <c r="AJ34" s="25"/>
    </row>
    <row r="35" spans="1:38" ht="12.75">
      <c r="A35" s="26"/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82">
        <f>IF(AND(A34=AL$10,+AG32+AG33-AG34&gt;AL$11)=TRUE,AL$11,AG32+AG33-AG34)</f>
        <v>0</v>
      </c>
      <c r="AH35" s="42" t="s">
        <v>16</v>
      </c>
      <c r="AI35" s="27"/>
      <c r="AJ35" s="27"/>
      <c r="AL35" s="80">
        <f>IF(AND(A34=AL$10,+AG32+AG33-AG34&gt;AL$11)=TRUE,(AG32+AG33-AG34)-AL$11,"")</f>
      </c>
    </row>
    <row r="36" spans="1:41" ht="12.75">
      <c r="A36" s="26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23">
        <f>AG8</f>
        <v>0</v>
      </c>
      <c r="AH36" s="41" t="s">
        <v>13</v>
      </c>
      <c r="AI36" s="25"/>
      <c r="AJ36" s="25"/>
      <c r="AO36" s="81"/>
    </row>
    <row r="37" spans="1:36" ht="12.75">
      <c r="A37" s="26" t="s">
        <v>25</v>
      </c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6"/>
      <c r="AG37" s="52"/>
      <c r="AH37" s="41" t="s">
        <v>15</v>
      </c>
      <c r="AI37" s="25"/>
      <c r="AJ37" s="25"/>
    </row>
    <row r="38" spans="1:38" ht="12.75">
      <c r="A38" s="26"/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82">
        <f>IF(AND(A37=AL$10,+AG35+AG36-AG37&gt;AL$11)=TRUE,AL$11,AG35+AG36-AG37)</f>
        <v>0</v>
      </c>
      <c r="AH38" s="42" t="s">
        <v>16</v>
      </c>
      <c r="AI38" s="27"/>
      <c r="AJ38" s="27"/>
      <c r="AL38" s="80">
        <f>IF(AND(A37=AL$10,+AG35+AG36-AG37&gt;AL$11)=TRUE,(AG35+AG36-AG37)-AL$11,"")</f>
      </c>
    </row>
    <row r="39" spans="1:36" ht="12.75">
      <c r="A39" s="26"/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23">
        <f>AG8</f>
        <v>0</v>
      </c>
      <c r="AH39" s="41" t="s">
        <v>13</v>
      </c>
      <c r="AI39" s="25"/>
      <c r="AJ39" s="25"/>
    </row>
    <row r="40" spans="1:36" ht="12.75">
      <c r="A40" s="26" t="s">
        <v>26</v>
      </c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52"/>
      <c r="AH40" s="41" t="s">
        <v>15</v>
      </c>
      <c r="AI40" s="25"/>
      <c r="AJ40" s="25"/>
    </row>
    <row r="41" spans="1:38" ht="12.75">
      <c r="A41" s="26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82">
        <f>IF(AND(A40=AL$10,+AG38+AG39-AG40&gt;AL$11)=TRUE,AL$11,AG38+AG39-AG40)</f>
        <v>0</v>
      </c>
      <c r="AH41" s="42" t="s">
        <v>16</v>
      </c>
      <c r="AI41" s="27"/>
      <c r="AJ41" s="27"/>
      <c r="AL41" s="80">
        <f>IF(AND(A40=AL$10,+AG38+AG39-AG40&gt;AL$11)=TRUE,(AG38+AG39-AG40)-AL$11,"")</f>
      </c>
    </row>
    <row r="42" spans="1:36" ht="12.75">
      <c r="A42" s="26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23">
        <f>AG8</f>
        <v>0</v>
      </c>
      <c r="AH42" s="41" t="s">
        <v>13</v>
      </c>
      <c r="AI42" s="25"/>
      <c r="AJ42" s="25"/>
    </row>
    <row r="43" spans="1:36" ht="12.75">
      <c r="A43" s="26" t="s">
        <v>27</v>
      </c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6"/>
      <c r="AG43" s="52"/>
      <c r="AH43" s="41" t="s">
        <v>15</v>
      </c>
      <c r="AI43" s="25"/>
      <c r="AJ43" s="25"/>
    </row>
    <row r="44" spans="1:38" ht="12.75">
      <c r="A44" s="26"/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82">
        <f>IF(AND(A43=AL$10,+AG41+AG42-AG43&gt;AL$11)=TRUE,AL$11,AG41+AG42-AG43)</f>
        <v>0</v>
      </c>
      <c r="AH44" s="42" t="s">
        <v>16</v>
      </c>
      <c r="AI44" s="27"/>
      <c r="AJ44" s="27"/>
      <c r="AL44" s="80">
        <f>IF(AND(A43=AL$10,+AG41+AG42-AG43&gt;AL$11)=TRUE,(AG41+AG42-AG43)-AL$11,"")</f>
      </c>
    </row>
    <row r="45" spans="1:36" ht="12.75">
      <c r="A45" s="26"/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23">
        <f>AG8</f>
        <v>0</v>
      </c>
      <c r="AH45" s="41" t="s">
        <v>13</v>
      </c>
      <c r="AI45" s="25"/>
      <c r="AJ45" s="25"/>
    </row>
    <row r="46" spans="1:36" ht="12.75">
      <c r="A46" s="26" t="s">
        <v>28</v>
      </c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52"/>
      <c r="AH46" s="41" t="s">
        <v>15</v>
      </c>
      <c r="AI46" s="25"/>
      <c r="AJ46" s="25"/>
    </row>
    <row r="47" spans="2:38" ht="13.5" thickBot="1"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82">
        <f>IF(AND(A46=AL$10,+AG44+AG45-AG46&gt;AL$11)=TRUE,AL$11,AG44+AG45-AG46)</f>
        <v>0</v>
      </c>
      <c r="AH47" s="42" t="s">
        <v>16</v>
      </c>
      <c r="AI47" s="27"/>
      <c r="AJ47" s="27"/>
      <c r="AL47" s="80">
        <f>IF(AND(A46=AL$10,+AG44+AG45-AG46&gt;AL$11)=TRUE,(AG44+AG45-AG46)-AL$11,"")</f>
      </c>
    </row>
    <row r="48" spans="32:36" ht="13.5" thickBot="1">
      <c r="AF48" s="13" t="s">
        <v>29</v>
      </c>
      <c r="AG48" s="39">
        <f>AG47</f>
        <v>0</v>
      </c>
      <c r="AH48" s="36" t="s">
        <v>16</v>
      </c>
      <c r="AI48" s="28"/>
      <c r="AJ48" s="28"/>
    </row>
    <row r="49" spans="2:34" s="10" customFormat="1" ht="12">
      <c r="B49" s="10" t="s">
        <v>30</v>
      </c>
      <c r="H49" s="10" t="s">
        <v>31</v>
      </c>
      <c r="O49" s="10" t="s">
        <v>32</v>
      </c>
      <c r="U49" s="10" t="s">
        <v>33</v>
      </c>
      <c r="AG49" s="29"/>
      <c r="AH49" s="11"/>
    </row>
    <row r="50" spans="2:34" s="10" customFormat="1" ht="12">
      <c r="B50" s="10" t="s">
        <v>34</v>
      </c>
      <c r="H50" s="10" t="s">
        <v>35</v>
      </c>
      <c r="O50" s="10" t="s">
        <v>36</v>
      </c>
      <c r="U50" s="10" t="s">
        <v>37</v>
      </c>
      <c r="AA50" s="10" t="s">
        <v>38</v>
      </c>
      <c r="AG50" s="29"/>
      <c r="AH50" s="11"/>
    </row>
    <row r="51" spans="33:34" s="10" customFormat="1" ht="12">
      <c r="AG51" s="29"/>
      <c r="AH51" s="11"/>
    </row>
  </sheetData>
  <sheetProtection password="C39E" sheet="1" objects="1" scenarios="1"/>
  <mergeCells count="14">
    <mergeCell ref="AG8:AH8"/>
    <mergeCell ref="AG7:AH7"/>
    <mergeCell ref="AB4:AD4"/>
    <mergeCell ref="N4:P4"/>
    <mergeCell ref="AH1:AI1"/>
    <mergeCell ref="AB3:AC3"/>
    <mergeCell ref="N3:S3"/>
    <mergeCell ref="B3:I3"/>
    <mergeCell ref="B1:AG1"/>
    <mergeCell ref="D4:J4"/>
    <mergeCell ref="B7:C7"/>
    <mergeCell ref="B8:C8"/>
    <mergeCell ref="G7:H7"/>
    <mergeCell ref="G8:H8"/>
  </mergeCells>
  <printOptions horizontalCentered="1"/>
  <pageMargins left="0.75" right="0.75" top="0.75" bottom="0.75" header="0.5" footer="0.5"/>
  <pageSetup fitToHeight="1" fitToWidth="1" horizontalDpi="600" verticalDpi="600" orientation="landscape" scale="80" r:id="rId1"/>
  <headerFooter alignWithMargins="0">
    <oddFooter>&amp;LXL 2000 CB Jan 2002 V.3&amp;RPrinted on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Record of Leave</dc:title>
  <dc:subject/>
  <dc:creator>HR-ME.org</dc:creator>
  <cp:keywords/>
  <dc:description>This form should not be unprotected by employees.  For questions, please contact Human Resources.</dc:description>
  <cp:lastModifiedBy>Mohammed A. Yassin</cp:lastModifiedBy>
  <cp:lastPrinted>2002-01-11T22:40:29Z</cp:lastPrinted>
  <dcterms:created xsi:type="dcterms:W3CDTF">2001-12-20T19:00:36Z</dcterms:created>
  <dcterms:modified xsi:type="dcterms:W3CDTF">2003-10-01T00:57:19Z</dcterms:modified>
  <cp:category/>
  <cp:version/>
  <cp:contentType/>
  <cp:contentStatus/>
</cp:coreProperties>
</file>